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F16" i="1" s="1"/>
  <c r="H12" i="1"/>
  <c r="H6" i="1" l="1"/>
  <c r="H3" i="1"/>
</calcChain>
</file>

<file path=xl/sharedStrings.xml><?xml version="1.0" encoding="utf-8"?>
<sst xmlns="http://schemas.openxmlformats.org/spreadsheetml/2006/main" count="54" uniqueCount="51">
  <si>
    <t>Расчет ремней (корректировать только ячейки с желтым цветом)</t>
  </si>
  <si>
    <t>Обозначение</t>
  </si>
  <si>
    <t>Выбор пары трения (поверхность платформы и груза)</t>
  </si>
  <si>
    <t>Значение</t>
  </si>
  <si>
    <t>Удерживающая сила. Гибкие ремни по диагонали для предотвращения опрокидывания (рис.1)</t>
  </si>
  <si>
    <t>μ</t>
  </si>
  <si>
    <t>Бетон шероховатый - деревянные брусья</t>
  </si>
  <si>
    <t>Описание и единицы измерения</t>
  </si>
  <si>
    <t>Параметры груза:</t>
  </si>
  <si>
    <t>Гибкие ремни. (рис.2)
Предотвращение скольжения</t>
  </si>
  <si>
    <t>m</t>
  </si>
  <si>
    <t>Масса груза, кг</t>
  </si>
  <si>
    <t>h</t>
  </si>
  <si>
    <t>Высота груза, мм</t>
  </si>
  <si>
    <t>w</t>
  </si>
  <si>
    <t>Ширина груза, мм</t>
  </si>
  <si>
    <t>s</t>
  </si>
  <si>
    <t>Длинна груза, мм</t>
  </si>
  <si>
    <t>Параметры платформы (кузова, прицепа):</t>
  </si>
  <si>
    <t>L</t>
  </si>
  <si>
    <t>Ширина площадки (прицепа), мм</t>
  </si>
  <si>
    <t>Гибкие ремни. (рис. 2)
Предотвращение опрокидывания</t>
  </si>
  <si>
    <t>Параметры ремней:</t>
  </si>
  <si>
    <t>Ft</t>
  </si>
  <si>
    <t>Сила натяжения(написано на ремне:STF), даН (daN)</t>
  </si>
  <si>
    <t>рис.1</t>
  </si>
  <si>
    <t>рис.2</t>
  </si>
  <si>
    <t>Пары трения</t>
  </si>
  <si>
    <t xml:space="preserve">Коэффициент трения </t>
  </si>
  <si>
    <t>Есть возможность попадания снега, льда, масла на контактную поверхность.</t>
  </si>
  <si>
    <t>Материалы не известны</t>
  </si>
  <si>
    <t xml:space="preserve">Резина - один из элементов пары трения </t>
  </si>
  <si>
    <t>Пиломатериал - текстолит/клееная фанера</t>
  </si>
  <si>
    <t>Пиломатериал - рифленый алюминий</t>
  </si>
  <si>
    <t>Пиломатериал - термоусадочная пленка</t>
  </si>
  <si>
    <t>Пиломатериал - листовая нержавеющая сталь</t>
  </si>
  <si>
    <t>Строганая древесина - текстолит/клееная фанера</t>
  </si>
  <si>
    <t>Строганая древесина - рифленый алюминий</t>
  </si>
  <si>
    <t>Строганая древесина - листовая нержавеющая сталь</t>
  </si>
  <si>
    <t>Пластиковый поддон - текстолит/клееная фанера</t>
  </si>
  <si>
    <t>Пластиковый поддон - рифленый алюминий</t>
  </si>
  <si>
    <t>Пластиковый поддон - листовая нержавеющая сталь</t>
  </si>
  <si>
    <t>Стальной ящик - текстолит/клееная фанера</t>
  </si>
  <si>
    <t>Стальной ящик - рифленый алюминий</t>
  </si>
  <si>
    <t>Стальной ящик - листовая нержавеющая сталь</t>
  </si>
  <si>
    <t>Бетон гладкий - деревянные брусья</t>
  </si>
  <si>
    <t>Один из элементов пары трения - резина</t>
  </si>
  <si>
    <t>Дерево/дерево</t>
  </si>
  <si>
    <t>Металл/дерево</t>
  </si>
  <si>
    <t>Металл/металл</t>
  </si>
  <si>
    <t>Противоскользящие 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</si>
</sst>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3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/>
    <xf numFmtId="0" fontId="3" fillId="0" borderId="9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wrapText="1"/>
    </xf>
    <xf numFmtId="0" fontId="5" fillId="7" borderId="6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wrapText="1"/>
    </xf>
    <xf numFmtId="164" fontId="3" fillId="5" borderId="6" xfId="1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7" borderId="6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8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11</xdr:row>
      <xdr:rowOff>152400</xdr:rowOff>
    </xdr:from>
    <xdr:to>
      <xdr:col>6</xdr:col>
      <xdr:colOff>1885950</xdr:colOff>
      <xdr:row>13</xdr:row>
      <xdr:rowOff>76200</xdr:rowOff>
    </xdr:to>
    <xdr:pic>
      <xdr:nvPicPr>
        <xdr:cNvPr id="2" name="P023B0000" descr="C:\Users\NBMOGU~1\AppData\Local\Temp\ns\E404_ks2ns_word.files\image10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562225"/>
          <a:ext cx="17526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400050</xdr:colOff>
      <xdr:row>5</xdr:row>
      <xdr:rowOff>133350</xdr:rowOff>
    </xdr:from>
    <xdr:to>
      <xdr:col>6</xdr:col>
      <xdr:colOff>1981200</xdr:colOff>
      <xdr:row>8</xdr:row>
      <xdr:rowOff>19051</xdr:rowOff>
    </xdr:to>
    <xdr:pic>
      <xdr:nvPicPr>
        <xdr:cNvPr id="3" name="P021D0000" descr="C:\Users\NBMOGU~1\AppData\Local\Temp\ns\E404_ks2ns_word.files\image092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1400175"/>
          <a:ext cx="1581150" cy="4572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18</xdr:row>
      <xdr:rowOff>19050</xdr:rowOff>
    </xdr:from>
    <xdr:to>
      <xdr:col>4</xdr:col>
      <xdr:colOff>57150</xdr:colOff>
      <xdr:row>32</xdr:row>
      <xdr:rowOff>9525</xdr:rowOff>
    </xdr:to>
    <xdr:pic>
      <xdr:nvPicPr>
        <xdr:cNvPr id="4" name="P05990000" descr="C:\Users\NBMOGU~1\AppData\Local\Temp\ns\E404_ks2ns_word.files\image268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905250"/>
          <a:ext cx="3886200" cy="2657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161925</xdr:colOff>
      <xdr:row>2</xdr:row>
      <xdr:rowOff>142875</xdr:rowOff>
    </xdr:from>
    <xdr:to>
      <xdr:col>6</xdr:col>
      <xdr:colOff>2000250</xdr:colOff>
      <xdr:row>3</xdr:row>
      <xdr:rowOff>200025</xdr:rowOff>
    </xdr:to>
    <xdr:pic>
      <xdr:nvPicPr>
        <xdr:cNvPr id="5" name="P029F0000" descr="C:\Users\NBMOGU~1\AppData\Local\Temp\ns\E404_ks2ns_word.files\image121.pn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523875"/>
          <a:ext cx="183832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371475</xdr:colOff>
      <xdr:row>19</xdr:row>
      <xdr:rowOff>123825</xdr:rowOff>
    </xdr:from>
    <xdr:to>
      <xdr:col>7</xdr:col>
      <xdr:colOff>552450</xdr:colOff>
      <xdr:row>32</xdr:row>
      <xdr:rowOff>57149</xdr:rowOff>
    </xdr:to>
    <xdr:pic>
      <xdr:nvPicPr>
        <xdr:cNvPr id="6" name="P01E10000" descr="C:\Users\NBMOGU~1\AppData\Local\Temp\ns\E404_ks2ns_word.files\image080.pn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4200525"/>
          <a:ext cx="4467225" cy="2409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D4" sqref="D4"/>
    </sheetView>
  </sheetViews>
  <sheetFormatPr defaultRowHeight="15" x14ac:dyDescent="0.25"/>
  <cols>
    <col min="1" max="1" width="4.7109375" style="45" customWidth="1"/>
    <col min="2" max="2" width="13.42578125" style="46" customWidth="1"/>
    <col min="3" max="3" width="30.42578125" style="47" customWidth="1"/>
    <col min="4" max="4" width="9.85546875" style="48" customWidth="1"/>
    <col min="5" max="5" width="11.42578125" style="45" customWidth="1"/>
    <col min="6" max="6" width="33.140625" style="45" customWidth="1"/>
    <col min="7" max="7" width="31.140625" style="45" customWidth="1"/>
    <col min="8" max="8" width="21.7109375" style="45" customWidth="1"/>
    <col min="9" max="9" width="5.7109375" style="45" customWidth="1"/>
    <col min="12" max="12" width="9.140625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/>
      <c r="B2" s="5"/>
      <c r="C2" s="5"/>
      <c r="D2" s="5"/>
      <c r="E2" s="5"/>
      <c r="F2" s="5"/>
      <c r="G2" s="5"/>
      <c r="H2" s="5"/>
      <c r="I2" s="6"/>
    </row>
    <row r="3" spans="1:9" ht="26.25" x14ac:dyDescent="0.25">
      <c r="A3" s="7"/>
      <c r="B3" s="8" t="s">
        <v>1</v>
      </c>
      <c r="C3" s="9" t="s">
        <v>2</v>
      </c>
      <c r="D3" s="10" t="s">
        <v>3</v>
      </c>
      <c r="E3" s="5"/>
      <c r="F3" s="11" t="s">
        <v>4</v>
      </c>
      <c r="G3" s="12"/>
      <c r="H3" s="13" t="str">
        <f>CONCATENATE("&gt;=",
ROUNDUP((D7*9.81*(0.8-D4)/
(2*(((($D$12-$D$9)/2)/SQRT((($D$12/2)-($D$9/2))*(($D$12/2)-($D$9/2))+$D$8*$D$8))+D4*($D$8/SQRT((($D$12/2)-($D$9/2))*(($D$12/2)-($D$9/2))+$D$8*$D$8)))))/10,0),
"  даН (daN)")</f>
        <v>&gt;=859  даН (daN)</v>
      </c>
      <c r="I3" s="6"/>
    </row>
    <row r="4" spans="1:9" ht="28.5" x14ac:dyDescent="0.25">
      <c r="A4" s="7"/>
      <c r="B4" s="14" t="s">
        <v>5</v>
      </c>
      <c r="C4" s="15" t="s">
        <v>50</v>
      </c>
      <c r="D4" s="16">
        <f>VLOOKUP(C4,Лист2!B3:C25,2,0)</f>
        <v>0.6</v>
      </c>
      <c r="E4" s="5"/>
      <c r="F4" s="17"/>
      <c r="G4" s="18"/>
      <c r="H4" s="19"/>
      <c r="I4" s="6"/>
    </row>
    <row r="5" spans="1:9" x14ac:dyDescent="0.25">
      <c r="A5" s="7"/>
      <c r="B5" s="20" t="s">
        <v>1</v>
      </c>
      <c r="C5" s="9" t="s">
        <v>7</v>
      </c>
      <c r="D5" s="10" t="s">
        <v>3</v>
      </c>
      <c r="E5" s="5"/>
      <c r="F5" s="5"/>
      <c r="G5" s="5"/>
      <c r="H5" s="5"/>
      <c r="I5" s="6"/>
    </row>
    <row r="6" spans="1:9" x14ac:dyDescent="0.25">
      <c r="A6" s="7"/>
      <c r="B6" s="21" t="s">
        <v>8</v>
      </c>
      <c r="C6" s="22"/>
      <c r="D6" s="23"/>
      <c r="E6" s="5"/>
      <c r="F6" s="11" t="s">
        <v>9</v>
      </c>
      <c r="G6" s="12"/>
      <c r="H6" s="13" t="str">
        <f>CONCATENATE("= ",
IF(_xlfn.CEILING.MATH(((0.8-$D$4)*$D$7*9.81*1.1)/(2*$D$4*($D$8/SQRT((($D$12/2)-($D$9/2))*(($D$12/2)-($D$9/2))+$D$8*$D$8))*D14*10))&lt;2,2,
_xlfn.CEILING.MATH(((0.8-$D$4)*$D$7*9.81*1.1)/(2*$D$4*($D$8/SQRT((($D$12/2)-($D$9/2))*(($D$12/2)-($D$9/2))+$D$8*$D$8))*D14*10))),
" штук")</f>
        <v>= 2 штук</v>
      </c>
      <c r="I6" s="6"/>
    </row>
    <row r="7" spans="1:9" x14ac:dyDescent="0.25">
      <c r="A7" s="7"/>
      <c r="B7" s="14" t="s">
        <v>10</v>
      </c>
      <c r="C7" s="24" t="s">
        <v>11</v>
      </c>
      <c r="D7" s="25">
        <v>10002</v>
      </c>
      <c r="E7" s="5"/>
      <c r="F7" s="26"/>
      <c r="G7" s="5"/>
      <c r="H7" s="27"/>
      <c r="I7" s="6"/>
    </row>
    <row r="8" spans="1:9" x14ac:dyDescent="0.25">
      <c r="A8" s="7"/>
      <c r="B8" s="14" t="s">
        <v>12</v>
      </c>
      <c r="C8" s="24" t="s">
        <v>13</v>
      </c>
      <c r="D8" s="25">
        <v>1000</v>
      </c>
      <c r="E8" s="5"/>
      <c r="F8" s="26"/>
      <c r="G8" s="5"/>
      <c r="H8" s="27"/>
      <c r="I8" s="6"/>
    </row>
    <row r="9" spans="1:9" x14ac:dyDescent="0.25">
      <c r="A9" s="4"/>
      <c r="B9" s="14" t="s">
        <v>14</v>
      </c>
      <c r="C9" s="24" t="s">
        <v>15</v>
      </c>
      <c r="D9" s="25">
        <v>800</v>
      </c>
      <c r="E9" s="5"/>
      <c r="F9" s="17"/>
      <c r="G9" s="18"/>
      <c r="H9" s="19"/>
      <c r="I9" s="6"/>
    </row>
    <row r="10" spans="1:9" x14ac:dyDescent="0.25">
      <c r="A10" s="4"/>
      <c r="B10" s="14" t="s">
        <v>16</v>
      </c>
      <c r="C10" s="24" t="s">
        <v>17</v>
      </c>
      <c r="D10" s="25">
        <v>4500</v>
      </c>
      <c r="E10" s="5"/>
      <c r="F10" s="5"/>
      <c r="G10" s="5"/>
      <c r="H10" s="5"/>
      <c r="I10" s="6"/>
    </row>
    <row r="11" spans="1:9" x14ac:dyDescent="0.25">
      <c r="A11" s="4"/>
      <c r="B11" s="21" t="s">
        <v>18</v>
      </c>
      <c r="C11" s="22"/>
      <c r="D11" s="28"/>
      <c r="E11" s="5"/>
      <c r="F11" s="29"/>
      <c r="G11" s="5"/>
      <c r="H11" s="5"/>
      <c r="I11" s="6"/>
    </row>
    <row r="12" spans="1:9" x14ac:dyDescent="0.25">
      <c r="A12" s="4"/>
      <c r="B12" s="14" t="s">
        <v>19</v>
      </c>
      <c r="C12" s="24" t="s">
        <v>20</v>
      </c>
      <c r="D12" s="25">
        <v>3000</v>
      </c>
      <c r="E12" s="5"/>
      <c r="F12" s="11" t="s">
        <v>21</v>
      </c>
      <c r="G12" s="12"/>
      <c r="H12" s="13" t="str">
        <f>IF((((0.7*$D$8/$D$9)-1)*1.1)&lt;=0,"Не требуется",
CONCATENATE("= ",
_xlfn.CEILING.MATH((($D$7*9.81)/(2*$D$14*($D$8/SQRT((($D$12/2)-($D$9/2))*(($D$12/2)-($D$9/2))+$D$8*$D$8))))*
((0.7*$D$8/$D$9)-1)*1.1),
" штук"))</f>
        <v>Не требуется</v>
      </c>
      <c r="I12" s="6"/>
    </row>
    <row r="13" spans="1:9" x14ac:dyDescent="0.25">
      <c r="A13" s="4"/>
      <c r="B13" s="21" t="s">
        <v>22</v>
      </c>
      <c r="C13" s="22"/>
      <c r="D13" s="28"/>
      <c r="E13" s="5"/>
      <c r="F13" s="26"/>
      <c r="G13" s="5"/>
      <c r="H13" s="27"/>
      <c r="I13" s="6"/>
    </row>
    <row r="14" spans="1:9" ht="26.25" x14ac:dyDescent="0.25">
      <c r="A14" s="4"/>
      <c r="B14" s="14" t="s">
        <v>23</v>
      </c>
      <c r="C14" s="24" t="s">
        <v>24</v>
      </c>
      <c r="D14" s="25">
        <v>20000</v>
      </c>
      <c r="E14" s="5"/>
      <c r="F14" s="17"/>
      <c r="G14" s="18"/>
      <c r="H14" s="19"/>
      <c r="I14" s="6"/>
    </row>
    <row r="15" spans="1:9" x14ac:dyDescent="0.25">
      <c r="A15" s="4"/>
      <c r="B15" s="5"/>
      <c r="C15" s="30"/>
      <c r="D15" s="5"/>
      <c r="E15" s="5"/>
      <c r="F15" s="5"/>
      <c r="G15" s="5"/>
      <c r="H15" s="5"/>
      <c r="I15" s="6"/>
    </row>
    <row r="16" spans="1:9" x14ac:dyDescent="0.25">
      <c r="A16" s="4"/>
      <c r="B16" s="5"/>
      <c r="C16" s="30"/>
      <c r="D16" s="5"/>
      <c r="E16" s="5"/>
      <c r="F16" s="31" t="str">
        <f>CONCATENATE("ИТОГО: Не менее ",
MAX(IF(_xlfn.CEILING.MATH(((0.8-$D$4)*$D$7*9.81*1.1)/(2*$D$4*($D$8/SQRT((($D$12/2)-($D$9/2))*(($D$12/2)-($D$9/2))+$D$8*$D$8))*D14*10))&lt;2,2,
_xlfn.CEILING.MATH(((0.8-$D$4)*$D$7*9.81*1.1)/(2*$D$4*($D$8/SQRT((($D$12/2)-($D$9/2))*(($D$12/2)-($D$9/2))+$D$8*$D$8))*D14*10))),
_xlfn.CEILING.MATH((($D$7*9.81)/(2*$D$14*($D$8/SQRT((($D$12/2)-($D$9/2))*(($D$12/2)-($D$9/2))+$D$8*$D$8))))*((0.7*$D$8/$D$9)-1)*1.1)),
" ремней")</f>
        <v>ИТОГО: Не менее 2 ремней</v>
      </c>
      <c r="G16" s="32"/>
      <c r="H16" s="33"/>
      <c r="I16" s="6"/>
    </row>
    <row r="17" spans="1:9" x14ac:dyDescent="0.25">
      <c r="A17" s="4"/>
      <c r="B17" s="5"/>
      <c r="C17" s="30"/>
      <c r="D17" s="5"/>
      <c r="E17" s="5"/>
      <c r="F17" s="5"/>
      <c r="G17" s="5"/>
      <c r="H17" s="34"/>
      <c r="I17" s="6"/>
    </row>
    <row r="18" spans="1:9" x14ac:dyDescent="0.25">
      <c r="A18" s="4"/>
      <c r="B18" s="5"/>
      <c r="C18" s="35" t="s">
        <v>25</v>
      </c>
      <c r="D18" s="5"/>
      <c r="E18" s="5"/>
      <c r="F18" s="5"/>
      <c r="G18" s="5" t="s">
        <v>26</v>
      </c>
      <c r="H18" s="34"/>
      <c r="I18" s="6"/>
    </row>
    <row r="19" spans="1:9" x14ac:dyDescent="0.25">
      <c r="A19" s="4"/>
      <c r="B19" s="5"/>
      <c r="C19" s="35"/>
      <c r="D19" s="5"/>
      <c r="E19" s="5"/>
      <c r="F19" s="5"/>
      <c r="G19" s="5"/>
      <c r="H19" s="34"/>
      <c r="I19" s="6"/>
    </row>
    <row r="20" spans="1:9" x14ac:dyDescent="0.25">
      <c r="A20" s="4"/>
      <c r="B20" s="5"/>
      <c r="C20" s="30"/>
      <c r="D20" s="5"/>
      <c r="E20" s="5"/>
      <c r="F20" s="5"/>
      <c r="G20" s="5"/>
      <c r="H20" s="34"/>
      <c r="I20" s="6"/>
    </row>
    <row r="21" spans="1:9" x14ac:dyDescent="0.25">
      <c r="A21" s="4"/>
      <c r="B21" s="5"/>
      <c r="C21" s="30"/>
      <c r="D21" s="5"/>
      <c r="E21" s="5"/>
      <c r="F21" s="5"/>
      <c r="G21" s="5"/>
      <c r="H21" s="34"/>
      <c r="I21" s="6"/>
    </row>
    <row r="22" spans="1:9" x14ac:dyDescent="0.25">
      <c r="A22" s="4"/>
      <c r="B22" s="5"/>
      <c r="C22" s="30"/>
      <c r="D22" s="5"/>
      <c r="E22" s="5"/>
      <c r="F22" s="5"/>
      <c r="G22" s="5"/>
      <c r="H22" s="34"/>
      <c r="I22" s="6"/>
    </row>
    <row r="23" spans="1:9" x14ac:dyDescent="0.25">
      <c r="A23" s="4"/>
      <c r="B23" s="5"/>
      <c r="C23" s="30"/>
      <c r="D23" s="5"/>
      <c r="E23" s="5"/>
      <c r="F23" s="5"/>
      <c r="G23" s="5"/>
      <c r="H23" s="34"/>
      <c r="I23" s="6"/>
    </row>
    <row r="24" spans="1:9" x14ac:dyDescent="0.25">
      <c r="A24" s="4"/>
      <c r="B24" s="5"/>
      <c r="C24" s="30"/>
      <c r="D24" s="5"/>
      <c r="E24" s="5"/>
      <c r="F24" s="5"/>
      <c r="G24" s="5"/>
      <c r="H24" s="34"/>
      <c r="I24" s="6"/>
    </row>
    <row r="25" spans="1:9" x14ac:dyDescent="0.25">
      <c r="A25" s="4"/>
      <c r="B25" s="5"/>
      <c r="C25" s="30"/>
      <c r="D25" s="5"/>
      <c r="E25" s="5"/>
      <c r="F25" s="5"/>
      <c r="G25" s="5"/>
      <c r="H25" s="34"/>
      <c r="I25" s="6"/>
    </row>
    <row r="26" spans="1:9" x14ac:dyDescent="0.25">
      <c r="A26" s="4"/>
      <c r="B26" s="36"/>
      <c r="C26" s="30"/>
      <c r="D26" s="37"/>
      <c r="E26" s="5"/>
      <c r="F26" s="5"/>
      <c r="G26" s="5"/>
      <c r="H26" s="34"/>
      <c r="I26" s="6"/>
    </row>
    <row r="27" spans="1:9" x14ac:dyDescent="0.25">
      <c r="A27" s="4"/>
      <c r="B27" s="36"/>
      <c r="C27" s="30"/>
      <c r="D27" s="37"/>
      <c r="E27" s="5"/>
      <c r="F27" s="5"/>
      <c r="G27" s="5"/>
      <c r="H27" s="5"/>
      <c r="I27" s="6"/>
    </row>
    <row r="28" spans="1:9" x14ac:dyDescent="0.25">
      <c r="A28" s="4"/>
      <c r="B28" s="36"/>
      <c r="C28" s="30"/>
      <c r="D28" s="37"/>
      <c r="E28" s="5"/>
      <c r="F28" s="5"/>
      <c r="G28" s="5"/>
      <c r="H28" s="5"/>
      <c r="I28" s="6"/>
    </row>
    <row r="29" spans="1:9" x14ac:dyDescent="0.25">
      <c r="A29" s="4"/>
      <c r="B29" s="36"/>
      <c r="C29" s="30"/>
      <c r="D29" s="37"/>
      <c r="E29" s="5"/>
      <c r="F29" s="5"/>
      <c r="G29" s="5"/>
      <c r="H29" s="5"/>
      <c r="I29" s="6"/>
    </row>
    <row r="30" spans="1:9" x14ac:dyDescent="0.25">
      <c r="A30" s="4"/>
      <c r="B30" s="36"/>
      <c r="C30" s="30"/>
      <c r="D30" s="37"/>
      <c r="E30" s="5"/>
      <c r="F30" s="5"/>
      <c r="G30" s="5"/>
      <c r="H30" s="5"/>
      <c r="I30" s="6"/>
    </row>
    <row r="31" spans="1:9" x14ac:dyDescent="0.25">
      <c r="A31" s="4"/>
      <c r="B31" s="36"/>
      <c r="C31" s="38"/>
      <c r="D31" s="38"/>
      <c r="E31" s="38"/>
      <c r="F31" s="5"/>
      <c r="G31" s="5"/>
      <c r="H31" s="5"/>
      <c r="I31" s="6"/>
    </row>
    <row r="32" spans="1:9" x14ac:dyDescent="0.25">
      <c r="A32" s="4"/>
      <c r="B32" s="36"/>
      <c r="C32" s="30"/>
      <c r="D32" s="37"/>
      <c r="E32" s="5"/>
      <c r="F32" s="5"/>
      <c r="G32" s="5"/>
      <c r="H32" s="34"/>
      <c r="I32" s="6"/>
    </row>
    <row r="33" spans="1:9" x14ac:dyDescent="0.25">
      <c r="A33" s="4"/>
      <c r="B33" s="36"/>
      <c r="C33" s="30"/>
      <c r="D33" s="37"/>
      <c r="E33" s="5"/>
      <c r="F33" s="5"/>
      <c r="G33" s="5"/>
      <c r="H33" s="5"/>
      <c r="I33" s="6"/>
    </row>
    <row r="34" spans="1:9" x14ac:dyDescent="0.25">
      <c r="A34" s="4"/>
      <c r="B34" s="36"/>
      <c r="C34" s="30"/>
      <c r="D34" s="37"/>
      <c r="E34" s="5"/>
      <c r="F34" s="5"/>
      <c r="G34" s="5"/>
      <c r="H34" s="5"/>
      <c r="I34" s="6"/>
    </row>
    <row r="35" spans="1:9" x14ac:dyDescent="0.25">
      <c r="A35" s="39"/>
      <c r="B35" s="40"/>
      <c r="C35" s="41"/>
      <c r="D35" s="42"/>
      <c r="E35" s="18"/>
      <c r="F35" s="18"/>
      <c r="G35" s="18"/>
      <c r="H35" s="43"/>
      <c r="I35" s="44"/>
    </row>
    <row r="36" spans="1:9" x14ac:dyDescent="0.25">
      <c r="H36" s="49"/>
      <c r="I36" s="49"/>
    </row>
    <row r="37" spans="1:9" x14ac:dyDescent="0.25">
      <c r="H37" s="49"/>
      <c r="I37" s="49"/>
    </row>
    <row r="38" spans="1:9" x14ac:dyDescent="0.25">
      <c r="H38" s="49"/>
      <c r="I38" s="49"/>
    </row>
    <row r="39" spans="1:9" x14ac:dyDescent="0.25">
      <c r="H39" s="49"/>
      <c r="I39" s="49"/>
    </row>
    <row r="40" spans="1:9" x14ac:dyDescent="0.25">
      <c r="H40" s="49"/>
      <c r="I40" s="49"/>
    </row>
    <row r="41" spans="1:9" x14ac:dyDescent="0.25">
      <c r="H41" s="49"/>
      <c r="I41" s="49"/>
    </row>
    <row r="42" spans="1:9" x14ac:dyDescent="0.25">
      <c r="C42" s="50"/>
      <c r="D42" s="50"/>
      <c r="E42" s="50"/>
      <c r="F42" s="51"/>
      <c r="G42" s="51"/>
      <c r="H42" s="49"/>
      <c r="I42" s="49"/>
    </row>
    <row r="43" spans="1:9" x14ac:dyDescent="0.25">
      <c r="H43" s="49"/>
      <c r="I43" s="49"/>
    </row>
    <row r="44" spans="1:9" x14ac:dyDescent="0.25">
      <c r="H44" s="49"/>
      <c r="I44" s="49"/>
    </row>
    <row r="45" spans="1:9" x14ac:dyDescent="0.25">
      <c r="H45" s="49"/>
      <c r="I45" s="49"/>
    </row>
    <row r="46" spans="1:9" x14ac:dyDescent="0.25">
      <c r="H46" s="49"/>
      <c r="I46" s="49"/>
    </row>
    <row r="47" spans="1:9" x14ac:dyDescent="0.25">
      <c r="H47" s="49"/>
      <c r="I47" s="49"/>
    </row>
    <row r="48" spans="1:9" x14ac:dyDescent="0.25">
      <c r="H48" s="49"/>
      <c r="I48" s="49"/>
    </row>
    <row r="49" spans="8:9" x14ac:dyDescent="0.25">
      <c r="H49" s="49"/>
      <c r="I49" s="49"/>
    </row>
    <row r="50" spans="8:9" x14ac:dyDescent="0.25">
      <c r="H50" s="49"/>
      <c r="I50" s="49"/>
    </row>
    <row r="51" spans="8:9" x14ac:dyDescent="0.25">
      <c r="H51" s="49"/>
      <c r="I51" s="49"/>
    </row>
    <row r="52" spans="8:9" x14ac:dyDescent="0.25">
      <c r="H52" s="49"/>
      <c r="I52" s="49"/>
    </row>
    <row r="53" spans="8:9" x14ac:dyDescent="0.25">
      <c r="H53" s="49"/>
      <c r="I53" s="49"/>
    </row>
    <row r="54" spans="8:9" x14ac:dyDescent="0.25">
      <c r="H54" s="49"/>
      <c r="I54" s="49"/>
    </row>
    <row r="55" spans="8:9" x14ac:dyDescent="0.25">
      <c r="H55" s="49"/>
      <c r="I55" s="49"/>
    </row>
    <row r="56" spans="8:9" x14ac:dyDescent="0.25">
      <c r="H56" s="49"/>
      <c r="I56" s="49"/>
    </row>
    <row r="57" spans="8:9" x14ac:dyDescent="0.25">
      <c r="H57" s="49"/>
      <c r="I57" s="49"/>
    </row>
    <row r="58" spans="8:9" x14ac:dyDescent="0.25">
      <c r="H58" s="49"/>
      <c r="I58" s="49"/>
    </row>
    <row r="59" spans="8:9" x14ac:dyDescent="0.25">
      <c r="H59" s="49"/>
      <c r="I59" s="49"/>
    </row>
    <row r="60" spans="8:9" x14ac:dyDescent="0.25">
      <c r="H60" s="49"/>
      <c r="I60" s="49"/>
    </row>
    <row r="61" spans="8:9" x14ac:dyDescent="0.25">
      <c r="H61" s="49"/>
      <c r="I61" s="49"/>
    </row>
    <row r="62" spans="8:9" x14ac:dyDescent="0.25">
      <c r="H62" s="49"/>
      <c r="I62" s="49"/>
    </row>
    <row r="63" spans="8:9" x14ac:dyDescent="0.25">
      <c r="H63" s="49"/>
      <c r="I63" s="49"/>
    </row>
    <row r="64" spans="8:9" x14ac:dyDescent="0.25">
      <c r="H64" s="49"/>
      <c r="I64" s="49"/>
    </row>
    <row r="65" spans="8:9" x14ac:dyDescent="0.25">
      <c r="H65" s="49"/>
      <c r="I65" s="49"/>
    </row>
    <row r="66" spans="8:9" x14ac:dyDescent="0.25">
      <c r="H66" s="49"/>
      <c r="I66" s="49"/>
    </row>
    <row r="67" spans="8:9" x14ac:dyDescent="0.25">
      <c r="H67" s="49"/>
      <c r="I67" s="49"/>
    </row>
    <row r="68" spans="8:9" x14ac:dyDescent="0.25">
      <c r="H68" s="49"/>
      <c r="I68" s="49"/>
    </row>
    <row r="69" spans="8:9" x14ac:dyDescent="0.25">
      <c r="H69" s="49"/>
      <c r="I69" s="49"/>
    </row>
  </sheetData>
  <mergeCells count="10">
    <mergeCell ref="F16:H16"/>
    <mergeCell ref="C31:E31"/>
    <mergeCell ref="C42:E42"/>
    <mergeCell ref="A1:I1"/>
    <mergeCell ref="F3:F4"/>
    <mergeCell ref="H3:H4"/>
    <mergeCell ref="F6:F9"/>
    <mergeCell ref="H6:H9"/>
    <mergeCell ref="F12:F14"/>
    <mergeCell ref="H12:H1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Лист2!$B$3:$B$25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workbookViewId="0">
      <selection activeCell="B3" sqref="B3:B25"/>
    </sheetView>
  </sheetViews>
  <sheetFormatPr defaultRowHeight="15" x14ac:dyDescent="0.25"/>
  <cols>
    <col min="2" max="2" width="25" customWidth="1"/>
  </cols>
  <sheetData>
    <row r="1" spans="2:3" ht="15.75" thickBot="1" x14ac:dyDescent="0.3"/>
    <row r="2" spans="2:3" ht="39" thickBot="1" x14ac:dyDescent="0.3">
      <c r="B2" s="52" t="s">
        <v>27</v>
      </c>
      <c r="C2" s="53" t="s">
        <v>28</v>
      </c>
    </row>
    <row r="3" spans="2:3" ht="51.75" thickBot="1" x14ac:dyDescent="0.3">
      <c r="B3" s="54" t="s">
        <v>29</v>
      </c>
      <c r="C3" s="55">
        <v>0.2</v>
      </c>
    </row>
    <row r="4" spans="2:3" ht="15.75" thickBot="1" x14ac:dyDescent="0.3">
      <c r="B4" s="54" t="s">
        <v>30</v>
      </c>
      <c r="C4" s="55">
        <v>0.15</v>
      </c>
    </row>
    <row r="5" spans="2:3" ht="26.25" thickBot="1" x14ac:dyDescent="0.3">
      <c r="B5" s="54" t="s">
        <v>31</v>
      </c>
      <c r="C5" s="55">
        <v>0.6</v>
      </c>
    </row>
    <row r="6" spans="2:3" ht="26.25" thickBot="1" x14ac:dyDescent="0.3">
      <c r="B6" s="54" t="s">
        <v>32</v>
      </c>
      <c r="C6" s="55">
        <v>0.45</v>
      </c>
    </row>
    <row r="7" spans="2:3" ht="26.25" thickBot="1" x14ac:dyDescent="0.3">
      <c r="B7" s="54" t="s">
        <v>33</v>
      </c>
      <c r="C7" s="55">
        <v>0.4</v>
      </c>
    </row>
    <row r="8" spans="2:3" ht="26.25" thickBot="1" x14ac:dyDescent="0.3">
      <c r="B8" s="54" t="s">
        <v>34</v>
      </c>
      <c r="C8" s="55">
        <v>0.3</v>
      </c>
    </row>
    <row r="9" spans="2:3" ht="26.25" thickBot="1" x14ac:dyDescent="0.3">
      <c r="B9" s="54" t="s">
        <v>35</v>
      </c>
      <c r="C9" s="55">
        <v>0.3</v>
      </c>
    </row>
    <row r="10" spans="2:3" ht="26.25" thickBot="1" x14ac:dyDescent="0.3">
      <c r="B10" s="54" t="s">
        <v>36</v>
      </c>
      <c r="C10" s="55">
        <v>0.3</v>
      </c>
    </row>
    <row r="11" spans="2:3" ht="26.25" thickBot="1" x14ac:dyDescent="0.3">
      <c r="B11" s="54" t="s">
        <v>37</v>
      </c>
      <c r="C11" s="55">
        <v>0.25</v>
      </c>
    </row>
    <row r="12" spans="2:3" ht="39" thickBot="1" x14ac:dyDescent="0.3">
      <c r="B12" s="54" t="s">
        <v>38</v>
      </c>
      <c r="C12" s="55">
        <v>0.2</v>
      </c>
    </row>
    <row r="13" spans="2:3" ht="26.25" thickBot="1" x14ac:dyDescent="0.3">
      <c r="B13" s="54" t="s">
        <v>39</v>
      </c>
      <c r="C13" s="55">
        <v>0.2</v>
      </c>
    </row>
    <row r="14" spans="2:3" ht="26.25" thickBot="1" x14ac:dyDescent="0.3">
      <c r="B14" s="54" t="s">
        <v>40</v>
      </c>
      <c r="C14" s="55">
        <v>0.15</v>
      </c>
    </row>
    <row r="15" spans="2:3" ht="39" thickBot="1" x14ac:dyDescent="0.3">
      <c r="B15" s="54" t="s">
        <v>41</v>
      </c>
      <c r="C15" s="55">
        <v>0.15</v>
      </c>
    </row>
    <row r="16" spans="2:3" ht="26.25" thickBot="1" x14ac:dyDescent="0.3">
      <c r="B16" s="54" t="s">
        <v>42</v>
      </c>
      <c r="C16" s="55">
        <v>0.45</v>
      </c>
    </row>
    <row r="17" spans="2:3" ht="26.25" thickBot="1" x14ac:dyDescent="0.3">
      <c r="B17" s="54" t="s">
        <v>43</v>
      </c>
      <c r="C17" s="55">
        <v>0.3</v>
      </c>
    </row>
    <row r="18" spans="2:3" ht="26.25" thickBot="1" x14ac:dyDescent="0.3">
      <c r="B18" s="54" t="s">
        <v>44</v>
      </c>
      <c r="C18" s="55">
        <v>0.2</v>
      </c>
    </row>
    <row r="19" spans="2:3" ht="26.25" thickBot="1" x14ac:dyDescent="0.3">
      <c r="B19" s="54" t="s">
        <v>6</v>
      </c>
      <c r="C19" s="55">
        <v>0.7</v>
      </c>
    </row>
    <row r="20" spans="2:3" ht="26.25" thickBot="1" x14ac:dyDescent="0.3">
      <c r="B20" s="54" t="s">
        <v>45</v>
      </c>
      <c r="C20" s="55">
        <v>0.55000000000000004</v>
      </c>
    </row>
    <row r="21" spans="2:3" ht="26.25" thickBot="1" x14ac:dyDescent="0.3">
      <c r="B21" s="54" t="s">
        <v>46</v>
      </c>
      <c r="C21" s="55">
        <v>0.6</v>
      </c>
    </row>
    <row r="22" spans="2:3" ht="15.75" thickBot="1" x14ac:dyDescent="0.3">
      <c r="B22" s="54" t="s">
        <v>47</v>
      </c>
      <c r="C22" s="55">
        <v>0.5</v>
      </c>
    </row>
    <row r="23" spans="2:3" ht="15.75" thickBot="1" x14ac:dyDescent="0.3">
      <c r="B23" s="54" t="s">
        <v>48</v>
      </c>
      <c r="C23" s="55">
        <v>0.5</v>
      </c>
    </row>
    <row r="24" spans="2:3" ht="15.75" thickBot="1" x14ac:dyDescent="0.3">
      <c r="B24" s="54" t="s">
        <v>49</v>
      </c>
      <c r="C24" s="55">
        <v>0.25</v>
      </c>
    </row>
    <row r="25" spans="2:3" ht="15.75" thickBot="1" x14ac:dyDescent="0.3">
      <c r="B25" s="54" t="s">
        <v>50</v>
      </c>
      <c r="C25" s="55">
        <v>0.6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2023-11-17T06:04:36Z</dcterms:modified>
</cp:coreProperties>
</file>